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DC76AC0F-A899-40EF-AF6A-555FD5C6D594}" xr6:coauthVersionLast="47" xr6:coauthVersionMax="47" xr10:uidLastSave="{00000000-0000-0000-0000-000000000000}"/>
  <bookViews>
    <workbookView xWindow="-28920" yWindow="-3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5" l="1"/>
  <c r="F13" i="15"/>
  <c r="F20" i="15"/>
  <c r="G20" i="15" s="1"/>
  <c r="F19" i="15"/>
  <c r="G19" i="15" s="1"/>
  <c r="G13" i="15"/>
  <c r="G28" i="15"/>
  <c r="G29" i="15"/>
  <c r="G30" i="15"/>
  <c r="G21" i="15"/>
  <c r="G22" i="15"/>
  <c r="G23" i="15"/>
  <c r="G24" i="15"/>
  <c r="G25" i="15"/>
  <c r="G26" i="15"/>
  <c r="G27" i="15"/>
  <c r="G15" i="15"/>
  <c r="G17" i="15"/>
  <c r="G18" i="15"/>
  <c r="G16" i="15" l="1"/>
  <c r="A1" i="18"/>
  <c r="A1" i="15"/>
  <c r="C10" i="16"/>
  <c r="A2" i="16"/>
  <c r="G14" i="15" l="1"/>
  <c r="H1" i="15"/>
  <c r="C10" i="15" l="1"/>
  <c r="I9" i="15"/>
  <c r="C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<sst xmlns="http://schemas.openxmlformats.org/spreadsheetml/2006/main" count="158" uniqueCount="99">
  <si>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</si>
  <si>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</si>
  <si>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</si>
  <si>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</si>
  <si>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</si>
  <si>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</si>
  <si>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</si>
  <si>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</si>
  <si>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</si>
  <si>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</si>
  <si>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</si>
  <si>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</si>
  <si>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</si>
  <si>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</si>
  <si>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</si>
  <si>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</si>
  <si>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</si>
  <si>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</si>
  <si>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</si>
  <si>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</si>
  <si>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</si>
  <si>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</si>
  <si>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</si>
  <si>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</si>
  <si>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</si>
  <si>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</si>
  <si>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</si>
  <si>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</si>
  <si>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</si>
  <si>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</si>
  <si>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</si>
  <si>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</si>
  <si>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</si>
  <si>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</si>
  <si>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</si>
  <si>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</si>
  <si>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</si>
  <si>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</si>
  <si>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</si>
  <si>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</si>
  <si>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</si>
  <si>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</si>
  <si>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</si>
  <si>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</si>
  <si>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</si>
  <si>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</si>
  <si>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</si>
  <si>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</si>
  <si>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</si>
  <si>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</si>
  <si>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</si>
  <si>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</si>
  <si>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</si>
  <si>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</si>
  <si>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</si>
  <si>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</si>
  <si>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</si>
  <si>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</si>
  <si>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</si>
  <si>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</si>
  <si>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</si>
  <si>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</si>
  <si>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</si>
  <si>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</si>
  <si>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</si>
  <si>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</si>
  <si>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</si>
  <si>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</si>
  <si>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</si>
  <si>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</si>
  <si>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</si>
  <si>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</si>
  <si>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</si>
  <si>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</si>
  <si>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</si>
  <si>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</si>
  <si>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</si>
  <si>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</si>
  <si>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</si>
  <si>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</si>
  <si>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</si>
  <si>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</si>
  <si>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</si>
  <si>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</si>
  <si>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</si>
  <si>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2558-0000-GEN-E-SPC-INCC-A Technical specification for cables and cable tray CEE (IEC)</t>
  </si>
  <si>
    <t>Cable Tray Horizontal Bend 90°, 600 mm width, 60mm Height with Cover</t>
  </si>
  <si>
    <t>Cable Tray 600 mm width, 60mm Height with Cover</t>
  </si>
  <si>
    <t>End Cover, 600mm width, 60mm Height.</t>
  </si>
  <si>
    <t>Cable Tray 200 mm width, 60mm Height with Cover</t>
  </si>
  <si>
    <t>Cable Tray reducter, 400-200 mm width, 60mm Height with Cover</t>
  </si>
  <si>
    <t>Cable Tray Outside Riser 90°, 200 mm width, 60mm Height with Cover</t>
  </si>
  <si>
    <t>Cable tray 100mm width x 60mm Height with Cover</t>
  </si>
  <si>
    <t>Metal pipe M20 for electrical distribution and threaded ends</t>
  </si>
  <si>
    <t>Metal pipe M25 for electrical distribution and threaded ends</t>
  </si>
  <si>
    <t>2558-3322-THD-E-MTO-DCRO</t>
  </si>
  <si>
    <t xml:space="preserve">Sapa PVC DN20 </t>
  </si>
  <si>
    <t>Sapa PVC DN25</t>
  </si>
  <si>
    <t>Flexible cable tray 600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</si>
</sst>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2" fillId="0" borderId="4" xfId="12" applyFont="1" applyBorder="1" applyAlignment="1">
      <alignment horizontal="center"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5" sqref="C15:G15"/>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95</v>
      </c>
      <c r="D9" s="46"/>
      <c r="E9" s="46"/>
      <c r="F9" s="47"/>
      <c r="G9" s="2" t="s">
        <v>7</v>
      </c>
      <c r="H9" s="13" t="s">
        <v>67</v>
      </c>
    </row>
    <row r="10" spans="1:8" ht="15" customHeight="1" x14ac:dyDescent="0.25">
      <c r="A10" s="43" t="s">
        <v>73</v>
      </c>
      <c r="B10" s="44"/>
      <c r="C10" s="45" t="str">
        <f>C9</f>
        <v>2558-3322-THD-E-MTO-DCRO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activeCell="D56" sqref="D56"/>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2558-3322-THD-E-MTO-DCRO</v>
      </c>
      <c r="D9" s="46"/>
      <c r="E9" s="46"/>
      <c r="F9" s="47"/>
      <c r="G9" s="2" t="s">
        <v>7</v>
      </c>
      <c r="H9" s="23" t="str">
        <f>Cover!$H$9</f>
        <v xml:space="preserve">A </v>
      </c>
    </row>
    <row r="10" spans="1:8" ht="15" customHeight="1" x14ac:dyDescent="0.25">
      <c r="A10" s="43" t="s">
        <v>6</v>
      </c>
      <c r="B10" s="44"/>
      <c r="C10" s="73" t="str">
        <f>Cover!$C$10</f>
        <v>2558-3322-THD-E-MTO-DCRO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
  <sheetViews>
    <sheetView tabSelected="1" view="pageBreakPreview" topLeftCell="A20" zoomScaleNormal="55" zoomScaleSheetLayoutView="100" zoomScalePageLayoutView="70" workbookViewId="0">
      <selection activeCell="G32" sqref="G32"/>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1.85546875" style="1" customWidth="1"/>
    <col min="9" max="9" width="50.710937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2558-3322-THD-E-MTO-DCRO</v>
      </c>
      <c r="D9" s="46"/>
      <c r="E9" s="46"/>
      <c r="F9" s="46"/>
      <c r="G9" s="47"/>
      <c r="H9" s="2" t="s">
        <v>7</v>
      </c>
      <c r="I9" s="23" t="str">
        <f>Cover!$H$9</f>
        <v xml:space="preserve">A </v>
      </c>
    </row>
    <row r="10" spans="1:10" ht="15" customHeight="1" x14ac:dyDescent="0.25">
      <c r="A10" s="43" t="s">
        <v>6</v>
      </c>
      <c r="B10" s="44"/>
      <c r="C10" s="73" t="str">
        <f>Cover!C10</f>
        <v>2558-3322-THD-E-MTO-DCRO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92"/>
      <c r="D12" s="88"/>
      <c r="E12" s="30" t="s">
        <v>23</v>
      </c>
      <c r="F12" s="31" t="s">
        <v>25</v>
      </c>
      <c r="G12" s="31" t="s">
        <v>28</v>
      </c>
      <c r="H12" s="87" t="s">
        <v>29</v>
      </c>
      <c r="I12" s="88"/>
      <c r="J12" s="1"/>
    </row>
    <row r="13" spans="1:10" s="24" customFormat="1" ht="32.65" customHeight="1" x14ac:dyDescent="0.25">
      <c r="A13" s="32">
        <v>1</v>
      </c>
      <c r="B13" s="89" t="s">
        <v>87</v>
      </c>
      <c r="C13" s="90"/>
      <c r="D13" s="91"/>
      <c r="E13" s="33" t="s">
        <v>30</v>
      </c>
      <c r="F13" s="34">
        <f>(5570+1370+300)*0.001</f>
        <v>7.24</v>
      </c>
      <c r="G13" s="35">
        <f>((F13*20)/60)+F13</f>
        <v>9.6533333333333342</v>
      </c>
      <c r="H13" s="85" t="s">
        <v>85</v>
      </c>
      <c r="I13" s="86"/>
      <c r="J13" s="1"/>
    </row>
    <row r="14" spans="1:10" s="24" customFormat="1" ht="32.65" customHeight="1" x14ac:dyDescent="0.25">
      <c r="A14" s="32">
        <v>2</v>
      </c>
      <c r="B14" s="89" t="s">
        <v>86</v>
      </c>
      <c r="C14" s="90"/>
      <c r="D14" s="91"/>
      <c r="E14" s="33" t="s">
        <v>26</v>
      </c>
      <c r="F14" s="34">
        <v>2</v>
      </c>
      <c r="G14" s="35">
        <f>F14*1.2</f>
        <v>2.4</v>
      </c>
      <c r="H14" s="85" t="s">
        <v>85</v>
      </c>
      <c r="I14" s="86"/>
      <c r="J14" s="1"/>
    </row>
    <row r="15" spans="1:10" s="25" customFormat="1" ht="32.65" customHeight="1" x14ac:dyDescent="0.25">
      <c r="A15" s="32">
        <v>3</v>
      </c>
      <c r="B15" s="89" t="s">
        <v>88</v>
      </c>
      <c r="C15" s="90"/>
      <c r="D15" s="91"/>
      <c r="E15" s="33" t="s">
        <v>26</v>
      </c>
      <c r="F15" s="34">
        <v>2</v>
      </c>
      <c r="G15" s="35">
        <f>((F15*20)/60)+F15</f>
        <v>2.6666666666666665</v>
      </c>
      <c r="H15" s="85" t="s">
        <v>85</v>
      </c>
      <c r="I15" s="86"/>
      <c r="J15" s="1"/>
    </row>
    <row r="16" spans="1:10" s="25" customFormat="1" ht="32.65" customHeight="1" x14ac:dyDescent="0.25">
      <c r="A16" s="32">
        <v>4</v>
      </c>
      <c r="B16" s="89" t="s">
        <v>89</v>
      </c>
      <c r="C16" s="90"/>
      <c r="D16" s="91"/>
      <c r="E16" s="33" t="s">
        <v>30</v>
      </c>
      <c r="F16" s="34">
        <v>3</v>
      </c>
      <c r="G16" s="35">
        <f t="shared" ref="G16" si="0">((F16*20)/60)+F16</f>
        <v>4</v>
      </c>
      <c r="H16" s="85" t="s">
        <v>85</v>
      </c>
      <c r="I16" s="86"/>
      <c r="J16" s="1"/>
    </row>
    <row r="17" spans="1:10" s="25" customFormat="1" ht="32.65" customHeight="1" x14ac:dyDescent="0.25">
      <c r="A17" s="32">
        <v>5</v>
      </c>
      <c r="B17" s="89" t="s">
        <v>90</v>
      </c>
      <c r="C17" s="90"/>
      <c r="D17" s="91"/>
      <c r="E17" s="33" t="s">
        <v>26</v>
      </c>
      <c r="F17" s="34">
        <v>6</v>
      </c>
      <c r="G17" s="35">
        <f t="shared" ref="G17" si="1">((F17*20)/60)+F17</f>
        <v>8</v>
      </c>
      <c r="H17" s="85" t="s">
        <v>85</v>
      </c>
      <c r="I17" s="86"/>
      <c r="J17" s="1"/>
    </row>
    <row r="18" spans="1:10" s="25" customFormat="1" ht="32.65" customHeight="1" x14ac:dyDescent="0.25">
      <c r="A18" s="32">
        <v>6</v>
      </c>
      <c r="B18" s="89" t="s">
        <v>91</v>
      </c>
      <c r="C18" s="90"/>
      <c r="D18" s="91"/>
      <c r="E18" s="33" t="s">
        <v>26</v>
      </c>
      <c r="F18" s="34">
        <v>2</v>
      </c>
      <c r="G18" s="35">
        <f>((F18*20)/60)+F18</f>
        <v>2.6666666666666665</v>
      </c>
      <c r="H18" s="85" t="s">
        <v>85</v>
      </c>
      <c r="I18" s="86"/>
      <c r="J18" s="1"/>
    </row>
    <row r="19" spans="1:10" s="25" customFormat="1" ht="32.65" customHeight="1" x14ac:dyDescent="0.25">
      <c r="A19" s="32">
        <v>7</v>
      </c>
      <c r="B19" s="89" t="s">
        <v>92</v>
      </c>
      <c r="C19" s="90"/>
      <c r="D19" s="91"/>
      <c r="E19" s="33" t="s">
        <v>30</v>
      </c>
      <c r="F19" s="34">
        <f>6+9+11+2</f>
        <v>28</v>
      </c>
      <c r="G19" s="35">
        <f t="shared" ref="G19:G31" si="2">((F19*20)/60)+F19</f>
        <v>37.333333333333336</v>
      </c>
      <c r="H19" s="85" t="s">
        <v>85</v>
      </c>
      <c r="I19" s="86"/>
      <c r="J19" s="1"/>
    </row>
    <row r="20" spans="1:10" s="25" customFormat="1" ht="32.65" customHeight="1" x14ac:dyDescent="0.25">
      <c r="A20" s="32">
        <v>8</v>
      </c>
      <c r="B20" s="82" t="s">
        <v>93</v>
      </c>
      <c r="C20" s="83"/>
      <c r="D20" s="84"/>
      <c r="E20" s="33" t="s">
        <v>30</v>
      </c>
      <c r="F20" s="34">
        <f>25+6</f>
        <v>31</v>
      </c>
      <c r="G20" s="35">
        <f t="shared" si="2"/>
        <v>41.333333333333336</v>
      </c>
      <c r="H20" s="85" t="s">
        <v>85</v>
      </c>
      <c r="I20" s="86"/>
      <c r="J20" s="1"/>
    </row>
    <row r="21" spans="1:10" s="25" customFormat="1" ht="32.65" customHeight="1" x14ac:dyDescent="0.25">
      <c r="A21" s="32">
        <v>9</v>
      </c>
      <c r="B21" s="82" t="s">
        <v>94</v>
      </c>
      <c r="C21" s="83"/>
      <c r="D21" s="84"/>
      <c r="E21" s="33" t="s">
        <v>30</v>
      </c>
      <c r="F21" s="34">
        <v>25</v>
      </c>
      <c r="G21" s="35">
        <f t="shared" si="2"/>
        <v>33.333333333333336</v>
      </c>
      <c r="H21" s="85" t="s">
        <v>85</v>
      </c>
      <c r="I21" s="86"/>
      <c r="J21" s="1"/>
    </row>
    <row r="22" spans="1:10" s="25" customFormat="1" ht="32.65" customHeight="1" x14ac:dyDescent="0.25">
      <c r="A22" s="32">
        <v>10</v>
      </c>
      <c r="B22" s="82" t="s">
        <v>78</v>
      </c>
      <c r="C22" s="83"/>
      <c r="D22" s="84"/>
      <c r="E22" s="33" t="s">
        <v>26</v>
      </c>
      <c r="F22" s="34">
        <v>20</v>
      </c>
      <c r="G22" s="35">
        <f t="shared" si="2"/>
        <v>26.666666666666668</v>
      </c>
      <c r="H22" s="85" t="s">
        <v>85</v>
      </c>
      <c r="I22" s="86"/>
      <c r="J22" s="1"/>
    </row>
    <row r="23" spans="1:10" s="25" customFormat="1" ht="32.65" customHeight="1" x14ac:dyDescent="0.25">
      <c r="A23" s="32">
        <v>11</v>
      </c>
      <c r="B23" s="82" t="s">
        <v>79</v>
      </c>
      <c r="C23" s="83"/>
      <c r="D23" s="84"/>
      <c r="E23" s="33" t="s">
        <v>26</v>
      </c>
      <c r="F23" s="34">
        <v>20</v>
      </c>
      <c r="G23" s="35">
        <f t="shared" si="2"/>
        <v>26.666666666666668</v>
      </c>
      <c r="H23" s="85" t="s">
        <v>85</v>
      </c>
      <c r="I23" s="86"/>
      <c r="J23" s="1"/>
    </row>
    <row r="24" spans="1:10" s="25" customFormat="1" ht="32.65" customHeight="1" x14ac:dyDescent="0.25">
      <c r="A24" s="32">
        <v>12</v>
      </c>
      <c r="B24" s="82" t="s">
        <v>80</v>
      </c>
      <c r="C24" s="83"/>
      <c r="D24" s="84"/>
      <c r="E24" s="33" t="s">
        <v>26</v>
      </c>
      <c r="F24" s="34">
        <v>40</v>
      </c>
      <c r="G24" s="35">
        <f t="shared" si="2"/>
        <v>53.333333333333336</v>
      </c>
      <c r="H24" s="85" t="s">
        <v>85</v>
      </c>
      <c r="I24" s="86"/>
      <c r="J24" s="1"/>
    </row>
    <row r="25" spans="1:10" s="25" customFormat="1" ht="32.65" customHeight="1" x14ac:dyDescent="0.25">
      <c r="A25" s="32">
        <v>13</v>
      </c>
      <c r="B25" s="82" t="s">
        <v>81</v>
      </c>
      <c r="C25" s="83"/>
      <c r="D25" s="84"/>
      <c r="E25" s="33" t="s">
        <v>26</v>
      </c>
      <c r="F25" s="34">
        <v>40</v>
      </c>
      <c r="G25" s="35">
        <f t="shared" si="2"/>
        <v>53.333333333333336</v>
      </c>
      <c r="H25" s="85" t="s">
        <v>85</v>
      </c>
      <c r="I25" s="86"/>
      <c r="J25" s="1"/>
    </row>
    <row r="26" spans="1:10" s="25" customFormat="1" ht="32.65" customHeight="1" x14ac:dyDescent="0.25">
      <c r="A26" s="32">
        <v>14</v>
      </c>
      <c r="B26" s="89" t="s">
        <v>96</v>
      </c>
      <c r="C26" s="90"/>
      <c r="D26" s="91"/>
      <c r="E26" s="33" t="s">
        <v>30</v>
      </c>
      <c r="F26" s="34">
        <v>25</v>
      </c>
      <c r="G26" s="35">
        <f t="shared" si="2"/>
        <v>33.333333333333336</v>
      </c>
      <c r="H26" s="85" t="s">
        <v>85</v>
      </c>
      <c r="I26" s="86"/>
      <c r="J26" s="1"/>
    </row>
    <row r="27" spans="1:10" s="25" customFormat="1" ht="32.65" customHeight="1" x14ac:dyDescent="0.25">
      <c r="A27" s="32">
        <v>15</v>
      </c>
      <c r="B27" s="89" t="s">
        <v>97</v>
      </c>
      <c r="C27" s="90"/>
      <c r="D27" s="91"/>
      <c r="E27" s="33" t="s">
        <v>30</v>
      </c>
      <c r="F27" s="34">
        <v>30</v>
      </c>
      <c r="G27" s="35">
        <f t="shared" si="2"/>
        <v>40</v>
      </c>
      <c r="H27" s="85" t="s">
        <v>85</v>
      </c>
      <c r="I27" s="86"/>
      <c r="J27" s="1"/>
    </row>
    <row r="28" spans="1:10" s="25" customFormat="1" ht="32.65" customHeight="1" x14ac:dyDescent="0.25">
      <c r="A28" s="32">
        <v>16</v>
      </c>
      <c r="B28" s="82" t="s">
        <v>82</v>
      </c>
      <c r="C28" s="83"/>
      <c r="D28" s="84"/>
      <c r="E28" s="33" t="s">
        <v>26</v>
      </c>
      <c r="F28" s="34">
        <v>40</v>
      </c>
      <c r="G28" s="35">
        <f t="shared" si="2"/>
        <v>53.333333333333336</v>
      </c>
      <c r="H28" s="85" t="s">
        <v>85</v>
      </c>
      <c r="I28" s="86"/>
      <c r="J28" s="1"/>
    </row>
    <row r="29" spans="1:10" s="25" customFormat="1" ht="32.65" customHeight="1" x14ac:dyDescent="0.25">
      <c r="A29" s="32">
        <v>17</v>
      </c>
      <c r="B29" s="82" t="s">
        <v>83</v>
      </c>
      <c r="C29" s="83"/>
      <c r="D29" s="84"/>
      <c r="E29" s="33" t="s">
        <v>26</v>
      </c>
      <c r="F29" s="34">
        <v>40</v>
      </c>
      <c r="G29" s="35">
        <f t="shared" si="2"/>
        <v>53.333333333333336</v>
      </c>
      <c r="H29" s="85" t="s">
        <v>85</v>
      </c>
      <c r="I29" s="86"/>
      <c r="J29" s="1"/>
    </row>
    <row r="30" spans="1:10" s="25" customFormat="1" ht="32.65" customHeight="1" x14ac:dyDescent="0.25">
      <c r="A30" s="32">
        <v>18</v>
      </c>
      <c r="B30" s="82" t="s">
        <v>84</v>
      </c>
      <c r="C30" s="83"/>
      <c r="D30" s="84"/>
      <c r="E30" s="33" t="s">
        <v>26</v>
      </c>
      <c r="F30" s="34">
        <v>40</v>
      </c>
      <c r="G30" s="35">
        <f t="shared" si="2"/>
        <v>53.333333333333336</v>
      </c>
      <c r="H30" s="85" t="s">
        <v>85</v>
      </c>
      <c r="I30" s="86"/>
      <c r="J30" s="1"/>
    </row>
    <row r="31" spans="1:10" s="25" customFormat="1" ht="32.65" customHeight="1" x14ac:dyDescent="0.25">
      <c r="A31" s="32">
        <v>19</v>
      </c>
      <c r="B31" s="82" t="s">
        <v>98</v>
      </c>
      <c r="C31" s="83"/>
      <c r="D31" s="84"/>
      <c r="E31" s="33" t="s">
        <v>26</v>
      </c>
      <c r="F31" s="34">
        <v>1</v>
      </c>
      <c r="G31" s="35">
        <f t="shared" si="2"/>
        <v>1.3333333333333333</v>
      </c>
      <c r="H31" s="85" t="s">
        <v>85</v>
      </c>
      <c r="I31" s="86"/>
      <c r="J31" s="1"/>
    </row>
    <row r="32" spans="1:10" ht="14.45" customHeight="1" x14ac:dyDescent="0.25">
      <c r="A32" s="27" t="s">
        <v>31</v>
      </c>
      <c r="B32" s="28"/>
      <c r="C32" s="28"/>
      <c r="D32" s="28"/>
      <c r="E32" s="28"/>
      <c r="F32" s="28"/>
    </row>
    <row r="33" spans="1:9" ht="14.45" customHeight="1" x14ac:dyDescent="0.25">
      <c r="A33" s="28"/>
      <c r="B33" s="27" t="s">
        <v>34</v>
      </c>
      <c r="C33" s="27"/>
      <c r="D33" s="27"/>
      <c r="E33" s="27"/>
      <c r="F33" s="27"/>
      <c r="G33" s="26"/>
      <c r="H33" s="26"/>
      <c r="I33" s="26"/>
    </row>
    <row r="34" spans="1:9" x14ac:dyDescent="0.25">
      <c r="A34" s="28"/>
      <c r="B34" s="27" t="s">
        <v>32</v>
      </c>
      <c r="C34" s="27"/>
      <c r="D34" s="27"/>
      <c r="E34" s="27"/>
      <c r="F34" s="27"/>
      <c r="G34" s="26"/>
      <c r="H34" s="26"/>
      <c r="I34" s="26"/>
    </row>
    <row r="35" spans="1:9" x14ac:dyDescent="0.25">
      <c r="A35" s="28"/>
      <c r="B35" s="27" t="s">
        <v>33</v>
      </c>
      <c r="C35" s="27"/>
      <c r="D35" s="27"/>
      <c r="E35" s="27"/>
      <c r="F35" s="27"/>
      <c r="G35" s="26"/>
      <c r="H35" s="26"/>
      <c r="I35" s="26"/>
    </row>
    <row r="36" spans="1:9" x14ac:dyDescent="0.25">
      <c r="B36" s="26"/>
      <c r="C36" s="26"/>
      <c r="D36" s="26"/>
      <c r="E36" s="26"/>
      <c r="F36" s="26"/>
      <c r="G36" s="26"/>
      <c r="H36" s="26"/>
      <c r="I36"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5">
    <mergeCell ref="B31:D31"/>
    <mergeCell ref="H31:I31"/>
    <mergeCell ref="B30:D30"/>
    <mergeCell ref="B18:D18"/>
    <mergeCell ref="H18:I18"/>
    <mergeCell ref="B17:D17"/>
    <mergeCell ref="H17:I17"/>
    <mergeCell ref="H25:I25"/>
    <mergeCell ref="B20:D20"/>
    <mergeCell ref="H20:I20"/>
    <mergeCell ref="B22:D22"/>
    <mergeCell ref="H22:I22"/>
    <mergeCell ref="B19:D19"/>
    <mergeCell ref="B29:D29"/>
    <mergeCell ref="B26:D26"/>
    <mergeCell ref="H29:I29"/>
    <mergeCell ref="H27:I27"/>
    <mergeCell ref="B27:D27"/>
    <mergeCell ref="H26:I26"/>
    <mergeCell ref="B25:D25"/>
    <mergeCell ref="H16:I16"/>
    <mergeCell ref="H23:I23"/>
    <mergeCell ref="A1:B4"/>
    <mergeCell ref="H1:I4"/>
    <mergeCell ref="A6:B6"/>
    <mergeCell ref="A7:B7"/>
    <mergeCell ref="A8:B8"/>
    <mergeCell ref="C1:G2"/>
    <mergeCell ref="C3:G4"/>
    <mergeCell ref="C6:G6"/>
    <mergeCell ref="C7:G7"/>
    <mergeCell ref="C8:G8"/>
    <mergeCell ref="B15:D15"/>
    <mergeCell ref="H15:I15"/>
    <mergeCell ref="C9:G9"/>
    <mergeCell ref="A11:H11"/>
    <mergeCell ref="B12:D12"/>
    <mergeCell ref="A9:B9"/>
    <mergeCell ref="A10:B10"/>
    <mergeCell ref="B28:D28"/>
    <mergeCell ref="H28:I28"/>
    <mergeCell ref="H30:I30"/>
    <mergeCell ref="H13:I13"/>
    <mergeCell ref="C10:G10"/>
    <mergeCell ref="H12:I12"/>
    <mergeCell ref="B13:D13"/>
    <mergeCell ref="H14:I14"/>
    <mergeCell ref="B14:D14"/>
    <mergeCell ref="B16:D16"/>
    <mergeCell ref="B24:D24"/>
    <mergeCell ref="H24:I24"/>
    <mergeCell ref="H21:I21"/>
    <mergeCell ref="H19:I19"/>
    <mergeCell ref="B21:D21"/>
    <mergeCell ref="B23:D23"/>
  </mergeCells>
  <phoneticPr fontId="18" type="noConversion"/>
  <printOptions horizontalCentered="1"/>
  <pageMargins left="0.25" right="0.25" top="0.75" bottom="0.75" header="0.3" footer="0.3"/>
  <pageSetup paperSize="9" scale="56" orientation="portrait" r:id="rId1"/>
  <headerFooter alignWithMargins="0">
    <oddHeader xml:space="preserve">&amp;C
</oddHeader>
  </headerFooter>
  <ignoredErrors>
    <ignoredError sqref="I6:I9 C6:G9 D10:G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2.xml><?xml version="1.0" encoding="utf-8"?>
<ds:datastoreItem xmlns:ds="http://schemas.openxmlformats.org/officeDocument/2006/customXml" ds:itemID="{5403241D-FCED-4329-8705-7CDA90E3A385}"/>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